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ejurvilliers-zuccaro\Desktop\DRAA EJZ\05 Marchés Aca\LCD matériel info\02 2026\01 Prépa DCE 2026\"/>
    </mc:Choice>
  </mc:AlternateContent>
  <xr:revisionPtr revIDLastSave="0" documentId="13_ncr:1_{D02F9DFD-7AA8-4934-AFC1-1CAF2A985B29}" xr6:coauthVersionLast="47" xr6:coauthVersionMax="47" xr10:uidLastSave="{00000000-0000-0000-0000-000000000000}"/>
  <bookViews>
    <workbookView xWindow="20370" yWindow="-120" windowWidth="29040" windowHeight="15720" activeTab="2" xr2:uid="{00000000-000D-0000-FFFF-FFFF00000000}"/>
  </bookViews>
  <sheets>
    <sheet name="BPU" sheetId="2" r:id="rId1"/>
    <sheet name="UO1" sheetId="5" r:id="rId2"/>
    <sheet name="DQE" sheetId="6" r:id="rId3"/>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29" i="6" l="1"/>
  <c r="A30" i="6"/>
  <c r="A31" i="6"/>
  <c r="A32" i="6"/>
  <c r="A33" i="6"/>
  <c r="A34" i="6"/>
  <c r="A35" i="6"/>
  <c r="A28" i="6"/>
  <c r="A26" i="6"/>
  <c r="A27" i="6"/>
  <c r="A25" i="6"/>
  <c r="A22" i="6"/>
  <c r="A23" i="6"/>
  <c r="A24" i="6"/>
  <c r="A21" i="6"/>
  <c r="F22" i="6"/>
  <c r="G22" i="6" s="1"/>
  <c r="I22" i="6" s="1"/>
  <c r="J22" i="6" s="1"/>
  <c r="H36" i="6"/>
  <c r="H46" i="6"/>
  <c r="G24" i="5"/>
  <c r="H24" i="5" s="1"/>
  <c r="G21" i="5"/>
  <c r="H21" i="5" s="1"/>
  <c r="G22" i="5"/>
  <c r="H22" i="5" s="1"/>
  <c r="G23" i="5"/>
  <c r="H23" i="5" s="1"/>
  <c r="F32" i="6"/>
  <c r="F29" i="6"/>
  <c r="G29" i="6" s="1"/>
  <c r="I29" i="6" s="1"/>
  <c r="J29" i="6" s="1"/>
  <c r="F30" i="6"/>
  <c r="G30" i="6" s="1"/>
  <c r="I30" i="6" s="1"/>
  <c r="J30" i="6" s="1"/>
  <c r="F31" i="6"/>
  <c r="G31" i="6" s="1"/>
  <c r="I31" i="6" s="1"/>
  <c r="J31" i="6" s="1"/>
  <c r="F28" i="6"/>
  <c r="G28" i="6" s="1"/>
  <c r="I28" i="6" s="1"/>
  <c r="J28" i="6" s="1"/>
  <c r="F26" i="6"/>
  <c r="G26" i="6" s="1"/>
  <c r="I26" i="6" s="1"/>
  <c r="J26" i="6" s="1"/>
  <c r="F27" i="6"/>
  <c r="G27" i="6" s="1"/>
  <c r="I27" i="6" s="1"/>
  <c r="J27" i="6" s="1"/>
  <c r="F25" i="6"/>
  <c r="G25" i="6" s="1"/>
  <c r="I25" i="6" s="1"/>
  <c r="J25" i="6" s="1"/>
  <c r="F24" i="6"/>
  <c r="G24" i="6" s="1"/>
  <c r="I24" i="6" s="1"/>
  <c r="J24" i="6" s="1"/>
  <c r="F23" i="6"/>
  <c r="G23" i="6" s="1"/>
  <c r="I23" i="6" s="1"/>
  <c r="J23" i="6" s="1"/>
  <c r="F21" i="6"/>
  <c r="G21" i="6" s="1"/>
  <c r="I21" i="6" s="1"/>
  <c r="D45" i="6"/>
  <c r="F39" i="6"/>
  <c r="G39" i="6" s="1"/>
  <c r="I39" i="6" s="1"/>
  <c r="J39" i="6" s="1"/>
  <c r="F42" i="6"/>
  <c r="G42" i="6" s="1"/>
  <c r="I42" i="6" s="1"/>
  <c r="J42" i="6" s="1"/>
  <c r="F45" i="6"/>
  <c r="G45" i="6" s="1"/>
  <c r="A45" i="6"/>
  <c r="D42" i="6"/>
  <c r="A42" i="6"/>
  <c r="D39" i="6"/>
  <c r="A39" i="6"/>
  <c r="G17" i="5"/>
  <c r="H17" i="5" s="1"/>
  <c r="G20" i="5"/>
  <c r="H20" i="5" s="1"/>
  <c r="G16" i="5"/>
  <c r="H16" i="5" s="1"/>
  <c r="G15" i="5"/>
  <c r="H15" i="5" s="1"/>
  <c r="G11" i="5"/>
  <c r="H11" i="5" s="1"/>
  <c r="G9" i="5"/>
  <c r="H9" i="5" s="1"/>
  <c r="G12" i="5"/>
  <c r="H12" i="5" s="1"/>
  <c r="G10" i="5"/>
  <c r="H10" i="5" s="1"/>
  <c r="F9" i="2"/>
  <c r="G9" i="2" s="1"/>
  <c r="F10" i="2"/>
  <c r="G10" i="2" s="1"/>
  <c r="F8" i="2"/>
  <c r="G8" i="2" s="1"/>
  <c r="J21" i="6" l="1"/>
  <c r="I45" i="6"/>
  <c r="J45" i="6" s="1"/>
  <c r="G32" i="6"/>
  <c r="I32" i="6" s="1"/>
  <c r="J32" i="6" s="1"/>
  <c r="G36" i="6" l="1"/>
  <c r="G46" i="6" s="1"/>
  <c r="K36" i="6"/>
  <c r="I36" i="6" l="1"/>
  <c r="J36" i="6" s="1"/>
  <c r="K46" i="6" s="1"/>
  <c r="I46" i="6"/>
  <c r="J46" i="6" s="1"/>
</calcChain>
</file>

<file path=xl/sharedStrings.xml><?xml version="1.0" encoding="utf-8"?>
<sst xmlns="http://schemas.openxmlformats.org/spreadsheetml/2006/main" count="171" uniqueCount="105">
  <si>
    <t>Unité d'œuvre</t>
  </si>
  <si>
    <t>Libellé</t>
  </si>
  <si>
    <t>Montant HT</t>
  </si>
  <si>
    <t>Montant TVA</t>
  </si>
  <si>
    <t>Montant TTC</t>
  </si>
  <si>
    <t>UO1</t>
  </si>
  <si>
    <t>Location des matériels et accessoires informatiques</t>
  </si>
  <si>
    <t>UO2</t>
  </si>
  <si>
    <t>Prestation d’installation et de démontage du dispositif</t>
  </si>
  <si>
    <t>UO3</t>
  </si>
  <si>
    <t>Prestation d’assistance pendant les épreuves</t>
  </si>
  <si>
    <t>Les prix comprennent l'ensemble des prestations . Aucun surcoût ne sera facturé au surplus</t>
  </si>
  <si>
    <t>UO4</t>
  </si>
  <si>
    <t xml:space="preserve">Conditions d'installation </t>
  </si>
  <si>
    <t>Conditions de démontage</t>
  </si>
  <si>
    <t>Prestation de sauvegarde de données pendant 1 mois</t>
  </si>
  <si>
    <t>Taux de TVA</t>
  </si>
  <si>
    <t>Indication</t>
  </si>
  <si>
    <t>Le bordereau de prix doit être complété de la façon exhaustive et joint à l’offre (voir le RC).</t>
  </si>
  <si>
    <t>Forfait par concours</t>
  </si>
  <si>
    <t>Forfait par concours pour 1 mois de sauvegarde</t>
  </si>
  <si>
    <t>Forfait par concours et par jour</t>
  </si>
  <si>
    <t>Voir l'onglet "UO1"</t>
  </si>
  <si>
    <t>Type de matériel</t>
  </si>
  <si>
    <t>Matériel à disposition des candidats lors des épreuves (préparation + intervention)</t>
  </si>
  <si>
    <t>Spécificités / Caractéristiques</t>
  </si>
  <si>
    <t>Salle / Emplacement</t>
  </si>
  <si>
    <t>Quantité</t>
  </si>
  <si>
    <t>PC Option 1</t>
  </si>
  <si>
    <t>PC Option 2</t>
  </si>
  <si>
    <t>PC Option 3</t>
  </si>
  <si>
    <t>PC Option 4</t>
  </si>
  <si>
    <t>PC Portables</t>
  </si>
  <si>
    <t xml:space="preserve">Commentaires </t>
  </si>
  <si>
    <t>Imprimantes et scanners</t>
  </si>
  <si>
    <t xml:space="preserve">Noir et blanc
Avec port USB
Interface d'utilisation très fonctionnelle et rapide
</t>
  </si>
  <si>
    <t>Matériels périphériques</t>
  </si>
  <si>
    <t>Vidéoprojecteur</t>
  </si>
  <si>
    <t>Port HDMI
Port VGA</t>
  </si>
  <si>
    <t>Clé USB</t>
  </si>
  <si>
    <t xml:space="preserve">Télécommandes de présentations – pointeur </t>
  </si>
  <si>
    <t>Avec piles fournies</t>
  </si>
  <si>
    <t>Au moins 4 m de long</t>
  </si>
  <si>
    <t>Casque</t>
  </si>
  <si>
    <t>Port USB</t>
  </si>
  <si>
    <t>Prix pour l'ensemble par forfait pour un concours
Il revient au candidat d'estimer le besoin</t>
  </si>
  <si>
    <t>Modèle de liste des besoins</t>
  </si>
  <si>
    <t>Site d'installation / Lieu d'exécution</t>
  </si>
  <si>
    <t>Coordonnées du SG du concours</t>
  </si>
  <si>
    <t>Coordonnées du président du concours</t>
  </si>
  <si>
    <t xml:space="preserve">Nom du concours </t>
  </si>
  <si>
    <t>Coordonnées de l'interlocuteur privilégié si connu</t>
  </si>
  <si>
    <t>Autres informations utiles</t>
  </si>
  <si>
    <t xml:space="preserve">Matériel à disposition de </t>
  </si>
  <si>
    <t>Intitulé</t>
  </si>
  <si>
    <t>Logiciels intégrés</t>
  </si>
  <si>
    <r>
      <t xml:space="preserve">Pas d’accès internet possible pour les candidats 
</t>
    </r>
    <r>
      <rPr>
        <sz val="11"/>
        <color theme="1"/>
        <rFont val="Arial"/>
        <family val="2"/>
      </rPr>
      <t>BCDI : le candidat a accès à 1 base de gestion de fonds documentaires qui lui est propre</t>
    </r>
  </si>
  <si>
    <r>
      <rPr>
        <b/>
        <sz val="11"/>
        <color theme="1"/>
        <rFont val="Arial"/>
        <family val="2"/>
      </rPr>
      <t>Le candidat accède à Internet non filtré et à tous les sites ne nécessitant pas de codes d’accès personnels. Toutes les pages visitées sont tracées pour pouvoir consultées par les jurys.</t>
    </r>
    <r>
      <rPr>
        <sz val="11"/>
        <color theme="1"/>
        <rFont val="Arial"/>
        <family val="2"/>
      </rPr>
      <t xml:space="preserve">
BCDI : le candidat a accès à 1 base de gestion de fonds documentaires qui lui est propre</t>
    </r>
  </si>
  <si>
    <t>Imprimante scanner couleur</t>
  </si>
  <si>
    <t>Imprimante Noir et blanc</t>
  </si>
  <si>
    <t>Commentaire spécifique quant au prix</t>
  </si>
  <si>
    <t>TOTAL DU DQE :</t>
  </si>
  <si>
    <t>TOTAL UO1</t>
  </si>
  <si>
    <t>contrôle</t>
  </si>
  <si>
    <t>Prix unitaire HT (rappel)</t>
  </si>
  <si>
    <t>Matériel à disposition des candidats lors des épreuves (préparation + intervention)
+
Matériel à disposition du directoire</t>
  </si>
  <si>
    <t>ensemble nécessaire pour l'ensemble des salles de préparation, de passage, du directoire et de secours</t>
  </si>
  <si>
    <t>Bordereau unitaire des prix</t>
  </si>
  <si>
    <t>Détail de l'UO1</t>
  </si>
  <si>
    <t>Détail quantitatif estimatif</t>
  </si>
  <si>
    <t>Lot 3 : Concours d'accès au corps des professeurs de lycée professionnel (CAPLP)</t>
  </si>
  <si>
    <t>CA PLP externe de sciences et techniques médico-sociales et CAFEP</t>
  </si>
  <si>
    <t>5 de secours : 3 pour les appareils muraux + 1 en salle de passage + 1 pour les 2salles d'harmonisation et la salle de délibération</t>
  </si>
  <si>
    <t>1 par salle de passage (10)
2 de secours</t>
  </si>
  <si>
    <t>Couleur
Possibilité de numériser en A4 et en couleur
Possibilité de format A3
Avec port USB
Interface d'utilisation très fonctionnelle et rapide</t>
  </si>
  <si>
    <t>Matériel à disposition du directoire</t>
  </si>
  <si>
    <t>1 pour le directoire avec connexion aux 2 PC du directoire</t>
  </si>
  <si>
    <t>5 réparties dans les 2 salles de préparation
1 de secours</t>
  </si>
  <si>
    <t>Avertissement : Le présent DQE est fondé sur les besoins estimés pour la campagne  1 des concours (avril-juillet 2026). S'il est particulièrement précis, il peut toutefois faire l'objet de modifications.</t>
  </si>
  <si>
    <t>Quantité en nombre de jours nécessaires</t>
  </si>
  <si>
    <t>Quantité en nombre de mois nécessaires</t>
  </si>
  <si>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désactivée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</si>
  <si>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t>Connexion aux imprimantes désignées
Accès à des dossiers à partir du bureau / Racourcis bureau
Applications : 
Chaque application sera installée dans sa version la plus récente et stable.
Open Office
Pack Office Microsoft (powerpoint, word, excel)
Paint
Capture d'écran
Gimp
PMB (nécessite XAMP)
Lecteur vidéo VLC
Flash Player
Freemind
Acrobat / Acrobat Reader
Outil Windows Snipping Tools
Antivirus
Navigateur Web
Firefox
Google Chrome</t>
  </si>
  <si>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</si>
  <si>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t xml:space="preserve">Écran déporté </t>
  </si>
  <si>
    <t>Couleur
21 pouces minimum
Port HDMI</t>
  </si>
  <si>
    <t>Capacité de 10 GO minimum</t>
  </si>
  <si>
    <t xml:space="preserve">Rallonges électriques </t>
  </si>
  <si>
    <t xml:space="preserve">Multiprises </t>
  </si>
  <si>
    <t xml:space="preserve">Câbles VGA </t>
  </si>
  <si>
    <t xml:space="preserve">Câbles HDMI </t>
  </si>
  <si>
    <t xml:space="preserve">Conditions des épreuves </t>
  </si>
  <si>
    <t xml:space="preserve">Commentaire </t>
  </si>
  <si>
    <t>Lycée des métiers Europe - 51100 Reims</t>
  </si>
  <si>
    <t>Aurélien Brunel - aurelien.brunel@ac-reims.fr / Fatima Hagour fatima.hagour@ac-versailles.fr</t>
  </si>
  <si>
    <t>Sabine Carotti - sabine.carotti@igesr.gouv.fr</t>
  </si>
  <si>
    <t>jeudi 11 juin 2026 et vendredi 12 juin 2026 (au plus tard à 17h00)</t>
  </si>
  <si>
    <t>le jeudi 18 juin 2026, le vendredi 19 juin 2026 et du lundi 22 juin 2026 au jeudi 25 juin 2026</t>
  </si>
  <si>
    <t>vendredi 26 juin 2026 (si possible avant 15h30)</t>
  </si>
  <si>
    <r>
      <t xml:space="preserve">Le DQE se remplit automatiquement. </t>
    </r>
    <r>
      <rPr>
        <b/>
        <sz val="11"/>
        <color rgb="FFFF0000"/>
        <rFont val="Arial"/>
        <family val="2"/>
      </rPr>
      <t>Le candidat doit vérifier les résultats, les renvois de cellules et joindre le tableur à l’offre</t>
    </r>
    <r>
      <rPr>
        <b/>
        <sz val="11"/>
        <color theme="1"/>
        <rFont val="Arial"/>
        <family val="2"/>
      </rPr>
      <t xml:space="preserve"> (voir le RC).</t>
    </r>
  </si>
  <si>
    <t xml:space="preserve">Matériel à disposition des candidats lors des épreuves </t>
  </si>
  <si>
    <t>10 PC dans les 3 salles de TP
1 PC de secours pour les salles de TP</t>
  </si>
  <si>
    <t>Raccordé à l'un des PC du directoire</t>
  </si>
  <si>
    <t>10 avec PC en plateau technique
+
2 en secours</t>
  </si>
  <si>
    <t>20 PC répartis dans les 2 salles de préparation
10 PC répartis dans les 10 salles de passage devant jury
2 PC de secours pour les 2 salles de préparation
1 PC de secours pour les salles de passage
2 PC dans les 2 salles d'harmonisation 
2 PC pour le directoire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</si>
</sst>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sz val="11"/>
      <color theme="1"/>
      <name val="Arial"/>
      <family val="2"/>
    </font>
    <font>
      <sz val="11"/>
      <color theme="1"/>
      <name val="Calibri"/>
      <family val="2"/>
      <scheme val="minor"/>
    </font>
    <font>
      <b/>
      <sz val="14"/>
      <color theme="1"/>
      <name val="Arial"/>
      <family val="2"/>
    </font>
    <font>
      <b/>
      <sz val="11"/>
      <color theme="1"/>
      <name val="Arial"/>
      <family val="2"/>
    </font>
    <font>
      <b/>
      <sz val="12"/>
      <color theme="1"/>
      <name val="Arial"/>
      <family val="2"/>
    </font>
    <font>
      <b/>
      <sz val="11"/>
      <color rgb="FFFF0000"/>
      <name val="Arial"/>
      <family val="2"/>
    </font>
    <font>
      <sz val="8"/>
      <name val="Calibri"/>
      <family val="2"/>
      <scheme val="minor"/>
    </font>
    <font>
      <b/>
      <sz val="11"/>
      <name val="Arial"/>
      <family val="2"/>
    </font>
    <font>
      <sz val="11"/>
      <name val="Arial"/>
      <family val="2"/>
    </font>
    <font>
      <i/>
      <sz val="8"/>
      <color rgb="FFFF0000"/>
      <name val="Arial"/>
      <family val="2"/>
    </font>
    <font>
      <sz val="9"/>
      <color rgb="FFFF0000"/>
      <name val="Arial"/>
      <family val="2"/>
    </font>
    <font>
      <b/>
      <sz val="16"/>
      <color theme="1"/>
      <name val="Arial"/>
      <family val="2"/>
    </font>
    <font>
      <b/>
      <i/>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96">
    <xf numFmtId="0" fontId="0" fillId="0" borderId="0" xfId="0"/>
    <xf numFmtId="0" fontId="1" fillId="0" borderId="1" xfId="0" applyFont="1" applyBorder="1" applyAlignment="1">
      <alignment vertical="center" wrapText="1"/>
    </xf>
    <xf numFmtId="164" fontId="1" fillId="0" borderId="1" xfId="1" applyNumberFormat="1" applyFont="1" applyBorder="1" applyAlignment="1">
      <alignment vertical="center" wrapText="1"/>
    </xf>
    <xf numFmtId="9" fontId="1" fillId="0" borderId="1" xfId="2" applyFont="1" applyBorder="1" applyAlignment="1">
      <alignment vertical="center" wrapText="1"/>
    </xf>
    <xf numFmtId="0" fontId="1" fillId="3" borderId="1" xfId="0" applyFont="1" applyFill="1" applyBorder="1" applyAlignment="1">
      <alignment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164" fontId="1" fillId="0" borderId="1" xfId="0" applyNumberFormat="1" applyFont="1" applyFill="1" applyBorder="1" applyAlignment="1">
      <alignment vertical="center" wrapText="1"/>
    </xf>
    <xf numFmtId="0" fontId="4" fillId="0" borderId="1" xfId="0" applyFont="1" applyFill="1" applyBorder="1" applyAlignment="1">
      <alignment vertical="center" wrapText="1"/>
    </xf>
    <xf numFmtId="164" fontId="1" fillId="0" borderId="5" xfId="0" applyNumberFormat="1" applyFont="1" applyFill="1" applyBorder="1" applyAlignment="1">
      <alignment vertical="center" wrapText="1"/>
    </xf>
    <xf numFmtId="164" fontId="1" fillId="0" borderId="5" xfId="1" applyNumberFormat="1" applyFont="1" applyBorder="1" applyAlignment="1">
      <alignment vertical="center" wrapText="1"/>
    </xf>
    <xf numFmtId="9" fontId="1" fillId="0" borderId="5" xfId="2" applyFont="1" applyBorder="1" applyAlignment="1">
      <alignment vertical="center" wrapText="1"/>
    </xf>
    <xf numFmtId="0" fontId="10" fillId="0" borderId="0" xfId="0" applyFont="1" applyAlignment="1">
      <alignment vertical="center" wrapText="1"/>
    </xf>
    <xf numFmtId="164" fontId="11" fillId="0" borderId="0" xfId="0" applyNumberFormat="1" applyFont="1" applyAlignment="1">
      <alignment vertical="center" wrapText="1"/>
    </xf>
    <xf numFmtId="0" fontId="1" fillId="0" borderId="0" xfId="0" applyFont="1" applyAlignment="1">
      <alignment vertical="center"/>
    </xf>
    <xf numFmtId="0" fontId="4" fillId="0" borderId="0" xfId="0" applyFont="1" applyAlignment="1">
      <alignment vertical="center"/>
    </xf>
    <xf numFmtId="9" fontId="1" fillId="0" borderId="0" xfId="2" applyFont="1" applyAlignment="1">
      <alignment vertical="center"/>
    </xf>
    <xf numFmtId="2" fontId="1" fillId="3" borderId="1" xfId="0" applyNumberFormat="1" applyFont="1" applyFill="1" applyBorder="1" applyAlignment="1">
      <alignment vertical="center" wrapText="1"/>
    </xf>
    <xf numFmtId="164" fontId="1" fillId="3" borderId="1" xfId="0" applyNumberFormat="1" applyFont="1" applyFill="1" applyBorder="1" applyAlignment="1">
      <alignment vertical="center" wrapText="1"/>
    </xf>
    <xf numFmtId="164" fontId="1" fillId="3" borderId="1" xfId="1" applyNumberFormat="1" applyFont="1" applyFill="1" applyBorder="1" applyAlignment="1">
      <alignment vertical="center" wrapText="1"/>
    </xf>
    <xf numFmtId="9" fontId="1" fillId="3" borderId="1" xfId="2" applyFont="1" applyFill="1" applyBorder="1" applyAlignment="1">
      <alignment vertical="center" wrapText="1"/>
    </xf>
    <xf numFmtId="164" fontId="4" fillId="0" borderId="19" xfId="1" applyNumberFormat="1" applyFont="1" applyBorder="1" applyAlignment="1">
      <alignment horizontal="right" vertical="center" wrapText="1"/>
    </xf>
    <xf numFmtId="9" fontId="4" fillId="0" borderId="19" xfId="2" applyFont="1" applyBorder="1" applyAlignment="1">
      <alignment horizontal="right" vertical="center" wrapText="1"/>
    </xf>
    <xf numFmtId="164" fontId="4" fillId="0" borderId="20" xfId="1" applyNumberFormat="1" applyFont="1" applyBorder="1" applyAlignment="1">
      <alignment horizontal="right" vertical="center" wrapText="1"/>
    </xf>
    <xf numFmtId="2" fontId="1" fillId="0" borderId="5" xfId="0" applyNumberFormat="1" applyFont="1" applyFill="1" applyBorder="1" applyAlignment="1">
      <alignment vertical="center" wrapText="1"/>
    </xf>
    <xf numFmtId="164" fontId="1" fillId="0" borderId="1" xfId="1" applyNumberFormat="1" applyFont="1" applyFill="1" applyBorder="1" applyAlignment="1">
      <alignment vertical="center" wrapText="1"/>
    </xf>
    <xf numFmtId="164" fontId="12" fillId="4" borderId="17" xfId="0" applyNumberFormat="1" applyFont="1" applyFill="1" applyBorder="1" applyAlignment="1">
      <alignment vertical="center" wrapText="1"/>
    </xf>
    <xf numFmtId="9" fontId="12" fillId="4" borderId="17" xfId="0" applyNumberFormat="1" applyFont="1" applyFill="1" applyBorder="1" applyAlignment="1">
      <alignment vertical="center" wrapText="1"/>
    </xf>
    <xf numFmtId="164" fontId="12" fillId="4" borderId="18" xfId="0" applyNumberFormat="1" applyFont="1" applyFill="1" applyBorder="1" applyAlignment="1">
      <alignment vertical="center" wrapText="1"/>
    </xf>
    <xf numFmtId="0" fontId="4" fillId="0" borderId="0" xfId="0" applyFont="1" applyAlignment="1">
      <alignment horizontal="center" vertical="center" wrapText="1"/>
    </xf>
    <xf numFmtId="44" fontId="1" fillId="0" borderId="2" xfId="1" applyFont="1" applyBorder="1" applyAlignment="1">
      <alignment horizontal="center" vertical="center" wrapText="1"/>
    </xf>
    <xf numFmtId="44" fontId="1" fillId="0" borderId="3" xfId="1" applyFont="1" applyBorder="1" applyAlignment="1">
      <alignment horizontal="center" vertical="center" wrapText="1"/>
    </xf>
    <xf numFmtId="44" fontId="1" fillId="0" borderId="4" xfId="1" applyFont="1" applyBorder="1" applyAlignment="1">
      <alignment horizontal="center" vertical="center" wrapText="1"/>
    </xf>
    <xf numFmtId="0" fontId="4" fillId="0" borderId="0" xfId="0" applyFont="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right" vertical="center" wrapText="1"/>
    </xf>
    <xf numFmtId="9" fontId="1" fillId="0" borderId="5" xfId="2" applyFont="1" applyBorder="1" applyAlignment="1">
      <alignment horizontal="right" vertical="center" wrapText="1"/>
    </xf>
    <xf numFmtId="9" fontId="1" fillId="0" borderId="6" xfId="2" applyFont="1" applyBorder="1" applyAlignment="1">
      <alignment horizontal="right" vertical="center" wrapText="1"/>
    </xf>
    <xf numFmtId="9" fontId="1" fillId="0" borderId="7" xfId="2" applyFont="1" applyBorder="1" applyAlignment="1">
      <alignment horizontal="right" vertical="center" wrapText="1"/>
    </xf>
    <xf numFmtId="0" fontId="3" fillId="0" borderId="0" xfId="0" applyFont="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6" fillId="0" borderId="0" xfId="0" applyFont="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0" fontId="8" fillId="0" borderId="0"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9" fontId="1" fillId="0" borderId="1" xfId="2" applyFont="1" applyFill="1" applyBorder="1" applyAlignment="1">
      <alignment vertical="center" wrapText="1"/>
    </xf>
    <xf numFmtId="0" fontId="1" fillId="0" borderId="5" xfId="0" applyFont="1" applyFill="1" applyBorder="1" applyAlignment="1">
      <alignment horizontal="center" vertical="center" wrapText="1"/>
    </xf>
    <xf numFmtId="2" fontId="1" fillId="0" borderId="5" xfId="0" applyNumberFormat="1" applyFont="1" applyFill="1" applyBorder="1" applyAlignment="1">
      <alignment horizontal="right" vertical="center" wrapText="1"/>
    </xf>
    <xf numFmtId="164" fontId="1" fillId="0" borderId="5" xfId="0" applyNumberFormat="1" applyFont="1" applyFill="1" applyBorder="1" applyAlignment="1">
      <alignment horizontal="right" vertical="center" wrapText="1"/>
    </xf>
    <xf numFmtId="164" fontId="1" fillId="0" borderId="5" xfId="1" applyNumberFormat="1" applyFont="1" applyFill="1" applyBorder="1" applyAlignment="1">
      <alignment horizontal="right" vertical="center" wrapText="1"/>
    </xf>
    <xf numFmtId="9" fontId="1" fillId="0" borderId="5" xfId="2" applyFont="1" applyFill="1" applyBorder="1" applyAlignment="1">
      <alignment horizontal="right" vertical="center" wrapText="1"/>
    </xf>
    <xf numFmtId="0" fontId="1" fillId="0" borderId="6" xfId="0" applyFont="1" applyFill="1" applyBorder="1" applyAlignment="1">
      <alignment horizontal="center" vertical="center" wrapText="1"/>
    </xf>
    <xf numFmtId="2" fontId="1" fillId="0" borderId="6" xfId="0" applyNumberFormat="1" applyFont="1" applyFill="1" applyBorder="1" applyAlignment="1">
      <alignment horizontal="right" vertical="center" wrapText="1"/>
    </xf>
    <xf numFmtId="164" fontId="1" fillId="0" borderId="6" xfId="0" applyNumberFormat="1" applyFont="1" applyFill="1" applyBorder="1" applyAlignment="1">
      <alignment horizontal="right" vertical="center" wrapText="1"/>
    </xf>
    <xf numFmtId="164" fontId="1" fillId="0" borderId="6" xfId="1" applyNumberFormat="1" applyFont="1" applyFill="1" applyBorder="1" applyAlignment="1">
      <alignment horizontal="right" vertical="center" wrapText="1"/>
    </xf>
    <xf numFmtId="9" fontId="1" fillId="0" borderId="6" xfId="2" applyFont="1" applyFill="1" applyBorder="1" applyAlignment="1">
      <alignment horizontal="right" vertical="center" wrapText="1"/>
    </xf>
    <xf numFmtId="0" fontId="1" fillId="0" borderId="7" xfId="0" applyFont="1" applyFill="1" applyBorder="1" applyAlignment="1">
      <alignment horizontal="center" vertical="center" wrapText="1"/>
    </xf>
    <xf numFmtId="2" fontId="1" fillId="0" borderId="7" xfId="0" applyNumberFormat="1" applyFont="1" applyFill="1" applyBorder="1" applyAlignment="1">
      <alignment horizontal="right" vertical="center" wrapText="1"/>
    </xf>
    <xf numFmtId="164" fontId="1" fillId="0" borderId="7" xfId="0" applyNumberFormat="1" applyFont="1" applyFill="1" applyBorder="1" applyAlignment="1">
      <alignment horizontal="right" vertical="center" wrapText="1"/>
    </xf>
    <xf numFmtId="164" fontId="1" fillId="0" borderId="7" xfId="1" applyNumberFormat="1" applyFont="1" applyFill="1" applyBorder="1" applyAlignment="1">
      <alignment horizontal="right" vertical="center" wrapText="1"/>
    </xf>
    <xf numFmtId="9" fontId="1" fillId="0" borderId="7" xfId="2" applyFont="1" applyFill="1" applyBorder="1" applyAlignment="1">
      <alignment horizontal="right" vertical="center" wrapText="1"/>
    </xf>
    <xf numFmtId="0" fontId="9" fillId="0" borderId="1" xfId="0" applyFont="1" applyBorder="1" applyAlignment="1">
      <alignmen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4FFC0-B264-4B7F-B7ED-C8AB74856D03}">
  <dimension ref="A1:G13"/>
  <sheetViews>
    <sheetView workbookViewId="0">
      <selection activeCell="E10" sqref="E10"/>
    </sheetView>
  </sheetViews>
  <sheetFormatPr baseColWidth="10" defaultRowHeight="14.25" x14ac:dyDescent="0.25"/>
  <cols>
    <col min="1" max="1" width="13" style="17" customWidth="1"/>
    <col min="2" max="2" width="27.7109375" style="17" customWidth="1"/>
    <col min="3" max="3" width="19.85546875" style="17" bestFit="1" customWidth="1"/>
    <col min="4" max="6" width="16.42578125" style="17" customWidth="1"/>
    <col min="7" max="7" width="17.5703125" style="17" customWidth="1"/>
    <col min="8" max="16384" width="11.42578125" style="17"/>
  </cols>
  <sheetData>
    <row r="1" spans="1:7" ht="15" x14ac:dyDescent="0.25">
      <c r="A1" s="32" t="s">
        <v>67</v>
      </c>
      <c r="B1" s="32"/>
      <c r="C1" s="32"/>
      <c r="D1" s="32"/>
      <c r="E1" s="32"/>
      <c r="F1" s="32"/>
      <c r="G1" s="32"/>
    </row>
    <row r="2" spans="1:7" ht="15" x14ac:dyDescent="0.25">
      <c r="A2" s="32" t="s">
        <v>70</v>
      </c>
      <c r="B2" s="32"/>
      <c r="C2" s="32"/>
      <c r="D2" s="32"/>
      <c r="E2" s="32"/>
      <c r="F2" s="32"/>
      <c r="G2" s="32"/>
    </row>
    <row r="3" spans="1:7" ht="15" x14ac:dyDescent="0.25">
      <c r="A3" s="32" t="s">
        <v>18</v>
      </c>
      <c r="B3" s="32"/>
      <c r="C3" s="32"/>
      <c r="D3" s="32"/>
      <c r="E3" s="32"/>
      <c r="F3" s="32"/>
      <c r="G3" s="32"/>
    </row>
    <row r="4" spans="1:7" ht="15" x14ac:dyDescent="0.25">
      <c r="A4" s="36" t="s">
        <v>11</v>
      </c>
      <c r="B4" s="36"/>
      <c r="C4" s="36"/>
      <c r="D4" s="36"/>
      <c r="E4" s="36"/>
      <c r="F4" s="36"/>
      <c r="G4" s="36"/>
    </row>
    <row r="5" spans="1:7" ht="15" x14ac:dyDescent="0.25">
      <c r="A5" s="18"/>
      <c r="B5" s="19"/>
      <c r="C5" s="19"/>
    </row>
    <row r="6" spans="1:7" ht="30" x14ac:dyDescent="0.25">
      <c r="A6" s="5" t="s">
        <v>0</v>
      </c>
      <c r="B6" s="5" t="s">
        <v>1</v>
      </c>
      <c r="C6" s="5" t="s">
        <v>17</v>
      </c>
      <c r="D6" s="5" t="s">
        <v>2</v>
      </c>
      <c r="E6" s="5" t="s">
        <v>16</v>
      </c>
      <c r="F6" s="5" t="s">
        <v>3</v>
      </c>
      <c r="G6" s="5" t="s">
        <v>4</v>
      </c>
    </row>
    <row r="7" spans="1:7" ht="28.5" x14ac:dyDescent="0.25">
      <c r="A7" s="4" t="s">
        <v>5</v>
      </c>
      <c r="B7" s="1" t="s">
        <v>6</v>
      </c>
      <c r="C7" s="33" t="s">
        <v>22</v>
      </c>
      <c r="D7" s="34"/>
      <c r="E7" s="34"/>
      <c r="F7" s="34"/>
      <c r="G7" s="35"/>
    </row>
    <row r="8" spans="1:7" ht="28.5" x14ac:dyDescent="0.25">
      <c r="A8" s="4" t="s">
        <v>7</v>
      </c>
      <c r="B8" s="1" t="s">
        <v>8</v>
      </c>
      <c r="C8" s="1" t="s">
        <v>19</v>
      </c>
      <c r="D8" s="2">
        <v>0</v>
      </c>
      <c r="E8" s="3">
        <v>0.2</v>
      </c>
      <c r="F8" s="2">
        <f>D8*E8</f>
        <v>0</v>
      </c>
      <c r="G8" s="2">
        <f>F8+D8</f>
        <v>0</v>
      </c>
    </row>
    <row r="9" spans="1:7" ht="28.5" x14ac:dyDescent="0.25">
      <c r="A9" s="4" t="s">
        <v>9</v>
      </c>
      <c r="B9" s="1" t="s">
        <v>10</v>
      </c>
      <c r="C9" s="1" t="s">
        <v>21</v>
      </c>
      <c r="D9" s="2">
        <v>0</v>
      </c>
      <c r="E9" s="3">
        <v>0.2</v>
      </c>
      <c r="F9" s="2">
        <f t="shared" ref="F9:F10" si="0">D9*E9</f>
        <v>0</v>
      </c>
      <c r="G9" s="2">
        <f t="shared" ref="G9:G10" si="1">F9+D9</f>
        <v>0</v>
      </c>
    </row>
    <row r="10" spans="1:7" ht="42.75" x14ac:dyDescent="0.25">
      <c r="A10" s="4" t="s">
        <v>12</v>
      </c>
      <c r="B10" s="1" t="s">
        <v>15</v>
      </c>
      <c r="C10" s="1" t="s">
        <v>20</v>
      </c>
      <c r="D10" s="2">
        <v>0</v>
      </c>
      <c r="E10" s="3">
        <v>0.2</v>
      </c>
      <c r="F10" s="2">
        <f t="shared" si="0"/>
        <v>0</v>
      </c>
      <c r="G10" s="2">
        <f t="shared" si="1"/>
        <v>0</v>
      </c>
    </row>
    <row r="13" spans="1:7" ht="15" x14ac:dyDescent="0.25">
      <c r="A13" s="18"/>
    </row>
  </sheetData>
  <mergeCells count="5">
    <mergeCell ref="A1:G1"/>
    <mergeCell ref="C7:G7"/>
    <mergeCell ref="A4:G4"/>
    <mergeCell ref="A2:G2"/>
    <mergeCell ref="A3:G3"/>
  </mergeCells>
  <pageMargins left="0.11811023622047245" right="0.11811023622047245" top="0.74803149606299213"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E2E51-7E9F-4228-A1F9-4DA8775A21CF}">
  <dimension ref="A1:H27"/>
  <sheetViews>
    <sheetView topLeftCell="A15" workbookViewId="0">
      <selection activeCell="B32" sqref="B32"/>
    </sheetView>
  </sheetViews>
  <sheetFormatPr baseColWidth="10" defaultRowHeight="14.25" x14ac:dyDescent="0.25"/>
  <cols>
    <col min="1" max="1" width="32" style="8" customWidth="1"/>
    <col min="2" max="3" width="52.42578125" style="8" customWidth="1"/>
    <col min="4" max="4" width="39.5703125" style="8" customWidth="1"/>
    <col min="5" max="7" width="16.42578125" style="8" customWidth="1"/>
    <col min="8" max="8" width="17.5703125" style="8" customWidth="1"/>
    <col min="9" max="16384" width="11.42578125" style="8"/>
  </cols>
  <sheetData>
    <row r="1" spans="1:8" ht="18" x14ac:dyDescent="0.25">
      <c r="A1" s="49" t="s">
        <v>67</v>
      </c>
      <c r="B1" s="49"/>
      <c r="C1" s="49"/>
      <c r="D1" s="49"/>
      <c r="E1" s="49"/>
      <c r="F1" s="49"/>
      <c r="G1" s="49"/>
      <c r="H1" s="49"/>
    </row>
    <row r="2" spans="1:8" ht="18" x14ac:dyDescent="0.25">
      <c r="A2" s="49" t="s">
        <v>70</v>
      </c>
      <c r="B2" s="49"/>
      <c r="C2" s="49"/>
      <c r="D2" s="49"/>
      <c r="E2" s="49"/>
      <c r="F2" s="49"/>
      <c r="G2" s="49"/>
      <c r="H2" s="49"/>
    </row>
    <row r="3" spans="1:8" ht="18" x14ac:dyDescent="0.25">
      <c r="A3" s="49" t="s">
        <v>68</v>
      </c>
      <c r="B3" s="49"/>
      <c r="C3" s="49"/>
      <c r="D3" s="49"/>
      <c r="E3" s="49"/>
      <c r="F3" s="49"/>
      <c r="G3" s="49"/>
      <c r="H3" s="49"/>
    </row>
    <row r="4" spans="1:8" ht="15" x14ac:dyDescent="0.25">
      <c r="A4" s="32" t="s">
        <v>18</v>
      </c>
      <c r="B4" s="32"/>
      <c r="C4" s="32"/>
      <c r="D4" s="32"/>
      <c r="E4" s="32"/>
      <c r="F4" s="32"/>
      <c r="G4" s="32"/>
      <c r="H4" s="32"/>
    </row>
    <row r="5" spans="1:8" ht="15" x14ac:dyDescent="0.25">
      <c r="A5" s="32" t="s">
        <v>11</v>
      </c>
      <c r="B5" s="32"/>
      <c r="C5" s="32"/>
      <c r="D5" s="32"/>
      <c r="E5" s="32"/>
      <c r="F5" s="32"/>
      <c r="G5" s="32"/>
      <c r="H5" s="32"/>
    </row>
    <row r="6" spans="1:8" ht="15" x14ac:dyDescent="0.25">
      <c r="A6" s="9"/>
      <c r="B6" s="9"/>
      <c r="C6" s="9"/>
      <c r="D6" s="9"/>
      <c r="E6" s="9"/>
      <c r="F6" s="9"/>
      <c r="G6" s="9"/>
      <c r="H6" s="9"/>
    </row>
    <row r="7" spans="1:8" ht="15.75" x14ac:dyDescent="0.25">
      <c r="A7" s="37" t="s">
        <v>32</v>
      </c>
      <c r="B7" s="38"/>
      <c r="C7" s="38"/>
      <c r="D7" s="38"/>
      <c r="E7" s="38"/>
      <c r="F7" s="38"/>
      <c r="G7" s="38"/>
      <c r="H7" s="39"/>
    </row>
    <row r="8" spans="1:8" ht="15" x14ac:dyDescent="0.25">
      <c r="A8" s="5" t="s">
        <v>23</v>
      </c>
      <c r="B8" s="5" t="s">
        <v>25</v>
      </c>
      <c r="C8" s="5" t="s">
        <v>55</v>
      </c>
      <c r="D8" s="5" t="s">
        <v>33</v>
      </c>
      <c r="E8" s="5" t="s">
        <v>2</v>
      </c>
      <c r="F8" s="5" t="s">
        <v>16</v>
      </c>
      <c r="G8" s="5" t="s">
        <v>3</v>
      </c>
      <c r="H8" s="5" t="s">
        <v>4</v>
      </c>
    </row>
    <row r="9" spans="1:8" ht="299.25" x14ac:dyDescent="0.25">
      <c r="A9" s="6" t="s">
        <v>28</v>
      </c>
      <c r="B9" s="1" t="s">
        <v>81</v>
      </c>
      <c r="C9" s="1" t="s">
        <v>82</v>
      </c>
      <c r="D9" s="11" t="s">
        <v>56</v>
      </c>
      <c r="E9" s="2">
        <v>0</v>
      </c>
      <c r="F9" s="3">
        <v>0.2</v>
      </c>
      <c r="G9" s="2">
        <f>E9*F9</f>
        <v>0</v>
      </c>
      <c r="H9" s="2">
        <f>G9+E9</f>
        <v>0</v>
      </c>
    </row>
    <row r="10" spans="1:8" ht="299.25" x14ac:dyDescent="0.25">
      <c r="A10" s="6" t="s">
        <v>29</v>
      </c>
      <c r="B10" s="1" t="s">
        <v>83</v>
      </c>
      <c r="C10" s="1" t="s">
        <v>82</v>
      </c>
      <c r="D10" s="11" t="s">
        <v>56</v>
      </c>
      <c r="E10" s="2">
        <v>0</v>
      </c>
      <c r="F10" s="3">
        <v>0.2</v>
      </c>
      <c r="G10" s="2">
        <f>E10*F10</f>
        <v>0</v>
      </c>
      <c r="H10" s="2">
        <f>G10+E10</f>
        <v>0</v>
      </c>
    </row>
    <row r="11" spans="1:8" ht="299.25" x14ac:dyDescent="0.25">
      <c r="A11" s="6" t="s">
        <v>30</v>
      </c>
      <c r="B11" s="1" t="s">
        <v>81</v>
      </c>
      <c r="C11" s="1" t="s">
        <v>82</v>
      </c>
      <c r="D11" s="6" t="s">
        <v>57</v>
      </c>
      <c r="E11" s="2">
        <v>0</v>
      </c>
      <c r="F11" s="3">
        <v>0.2</v>
      </c>
      <c r="G11" s="2">
        <f>E11*F11</f>
        <v>0</v>
      </c>
      <c r="H11" s="2">
        <f>G11+E11</f>
        <v>0</v>
      </c>
    </row>
    <row r="12" spans="1:8" ht="299.25" x14ac:dyDescent="0.25">
      <c r="A12" s="6" t="s">
        <v>31</v>
      </c>
      <c r="B12" s="1" t="s">
        <v>83</v>
      </c>
      <c r="C12" s="1" t="s">
        <v>82</v>
      </c>
      <c r="D12" s="6" t="s">
        <v>57</v>
      </c>
      <c r="E12" s="2">
        <v>0</v>
      </c>
      <c r="F12" s="3">
        <v>0.2</v>
      </c>
      <c r="G12" s="2">
        <f t="shared" ref="G12" si="0">E12*F12</f>
        <v>0</v>
      </c>
      <c r="H12" s="2">
        <f t="shared" ref="H12" si="1">G12+E12</f>
        <v>0</v>
      </c>
    </row>
    <row r="13" spans="1:8" ht="15.75" x14ac:dyDescent="0.25">
      <c r="A13" s="37" t="s">
        <v>34</v>
      </c>
      <c r="B13" s="38"/>
      <c r="C13" s="38"/>
      <c r="D13" s="38"/>
      <c r="E13" s="38"/>
      <c r="F13" s="38"/>
      <c r="G13" s="38"/>
      <c r="H13" s="39"/>
    </row>
    <row r="14" spans="1:8" ht="15" x14ac:dyDescent="0.25">
      <c r="A14" s="5" t="s">
        <v>23</v>
      </c>
      <c r="B14" s="5" t="s">
        <v>25</v>
      </c>
      <c r="C14" s="5" t="s">
        <v>55</v>
      </c>
      <c r="D14" s="5" t="s">
        <v>33</v>
      </c>
      <c r="E14" s="5" t="s">
        <v>2</v>
      </c>
      <c r="F14" s="5" t="s">
        <v>16</v>
      </c>
      <c r="G14" s="5" t="s">
        <v>3</v>
      </c>
      <c r="H14" s="5" t="s">
        <v>4</v>
      </c>
    </row>
    <row r="15" spans="1:8" ht="71.25" x14ac:dyDescent="0.25">
      <c r="A15" s="1" t="s">
        <v>58</v>
      </c>
      <c r="B15" s="1" t="s">
        <v>74</v>
      </c>
      <c r="C15" s="4"/>
      <c r="D15" s="1"/>
      <c r="E15" s="2">
        <v>0</v>
      </c>
      <c r="F15" s="3">
        <v>0.2</v>
      </c>
      <c r="G15" s="2">
        <f>E15*F15</f>
        <v>0</v>
      </c>
      <c r="H15" s="2">
        <f>G15+E15</f>
        <v>0</v>
      </c>
    </row>
    <row r="16" spans="1:8" ht="57" x14ac:dyDescent="0.25">
      <c r="A16" s="1" t="s">
        <v>59</v>
      </c>
      <c r="B16" s="1" t="s">
        <v>35</v>
      </c>
      <c r="C16" s="4"/>
      <c r="D16" s="1"/>
      <c r="E16" s="2">
        <v>0</v>
      </c>
      <c r="F16" s="3">
        <v>0.2</v>
      </c>
      <c r="G16" s="2">
        <f>E16*F16</f>
        <v>0</v>
      </c>
      <c r="H16" s="2">
        <f>G16+E16</f>
        <v>0</v>
      </c>
    </row>
    <row r="17" spans="1:8" ht="42.75" x14ac:dyDescent="0.25">
      <c r="A17" s="1" t="s">
        <v>84</v>
      </c>
      <c r="B17" s="1" t="s">
        <v>85</v>
      </c>
      <c r="C17" s="4"/>
      <c r="D17" s="1"/>
      <c r="E17" s="2">
        <v>0</v>
      </c>
      <c r="F17" s="3">
        <v>0.2</v>
      </c>
      <c r="G17" s="2">
        <f>E17*F17</f>
        <v>0</v>
      </c>
      <c r="H17" s="2">
        <f>G17+E17</f>
        <v>0</v>
      </c>
    </row>
    <row r="18" spans="1:8" ht="15.75" x14ac:dyDescent="0.25">
      <c r="A18" s="37" t="s">
        <v>36</v>
      </c>
      <c r="B18" s="38"/>
      <c r="C18" s="38"/>
      <c r="D18" s="38"/>
      <c r="E18" s="38"/>
      <c r="F18" s="38"/>
      <c r="G18" s="38"/>
      <c r="H18" s="39"/>
    </row>
    <row r="19" spans="1:8" ht="15" x14ac:dyDescent="0.25">
      <c r="A19" s="5" t="s">
        <v>23</v>
      </c>
      <c r="B19" s="5" t="s">
        <v>25</v>
      </c>
      <c r="C19" s="5" t="s">
        <v>55</v>
      </c>
      <c r="D19" s="5" t="s">
        <v>33</v>
      </c>
      <c r="E19" s="5" t="s">
        <v>2</v>
      </c>
      <c r="F19" s="5" t="s">
        <v>16</v>
      </c>
      <c r="G19" s="5" t="s">
        <v>3</v>
      </c>
      <c r="H19" s="5" t="s">
        <v>4</v>
      </c>
    </row>
    <row r="20" spans="1:8" ht="28.5" x14ac:dyDescent="0.25">
      <c r="A20" s="1" t="s">
        <v>37</v>
      </c>
      <c r="B20" s="1" t="s">
        <v>38</v>
      </c>
      <c r="C20" s="4"/>
      <c r="D20" s="1"/>
      <c r="E20" s="2">
        <v>0</v>
      </c>
      <c r="F20" s="3">
        <v>0.2</v>
      </c>
      <c r="G20" s="2">
        <f>E20*F20</f>
        <v>0</v>
      </c>
      <c r="H20" s="2">
        <f>G20+E20</f>
        <v>0</v>
      </c>
    </row>
    <row r="21" spans="1:8" ht="28.5" x14ac:dyDescent="0.25">
      <c r="A21" s="1" t="s">
        <v>40</v>
      </c>
      <c r="B21" s="1" t="s">
        <v>41</v>
      </c>
      <c r="C21" s="4"/>
      <c r="D21" s="1"/>
      <c r="E21" s="2">
        <v>0</v>
      </c>
      <c r="F21" s="3">
        <v>0.2</v>
      </c>
      <c r="G21" s="2">
        <f t="shared" ref="G21:G23" si="2">E21*F21</f>
        <v>0</v>
      </c>
      <c r="H21" s="2">
        <f t="shared" ref="H21:H23" si="3">G21+E21</f>
        <v>0</v>
      </c>
    </row>
    <row r="22" spans="1:8" x14ac:dyDescent="0.25">
      <c r="A22" s="1" t="s">
        <v>43</v>
      </c>
      <c r="B22" s="1" t="s">
        <v>44</v>
      </c>
      <c r="C22" s="4"/>
      <c r="D22" s="1"/>
      <c r="E22" s="2">
        <v>0</v>
      </c>
      <c r="F22" s="3">
        <v>0.2</v>
      </c>
      <c r="G22" s="2">
        <f t="shared" si="2"/>
        <v>0</v>
      </c>
      <c r="H22" s="2">
        <f t="shared" si="3"/>
        <v>0</v>
      </c>
    </row>
    <row r="23" spans="1:8" x14ac:dyDescent="0.25">
      <c r="A23" s="1" t="s">
        <v>39</v>
      </c>
      <c r="B23" s="1" t="s">
        <v>86</v>
      </c>
      <c r="C23" s="4"/>
      <c r="D23" s="1"/>
      <c r="E23" s="2">
        <v>0</v>
      </c>
      <c r="F23" s="3">
        <v>0.2</v>
      </c>
      <c r="G23" s="2">
        <f t="shared" si="2"/>
        <v>0</v>
      </c>
      <c r="H23" s="2">
        <f t="shared" si="3"/>
        <v>0</v>
      </c>
    </row>
    <row r="24" spans="1:8" x14ac:dyDescent="0.25">
      <c r="A24" s="1" t="s">
        <v>87</v>
      </c>
      <c r="B24" s="1" t="s">
        <v>42</v>
      </c>
      <c r="C24" s="4"/>
      <c r="D24" s="40" t="s">
        <v>45</v>
      </c>
      <c r="E24" s="43">
        <v>0</v>
      </c>
      <c r="F24" s="46">
        <v>0.2</v>
      </c>
      <c r="G24" s="43">
        <f>E24*F24</f>
        <v>0</v>
      </c>
      <c r="H24" s="43">
        <f>E24+G24</f>
        <v>0</v>
      </c>
    </row>
    <row r="25" spans="1:8" x14ac:dyDescent="0.25">
      <c r="A25" s="1" t="s">
        <v>88</v>
      </c>
      <c r="B25" s="1"/>
      <c r="C25" s="4"/>
      <c r="D25" s="41"/>
      <c r="E25" s="44"/>
      <c r="F25" s="47"/>
      <c r="G25" s="44"/>
      <c r="H25" s="44"/>
    </row>
    <row r="26" spans="1:8" x14ac:dyDescent="0.25">
      <c r="A26" s="1" t="s">
        <v>89</v>
      </c>
      <c r="B26" s="1"/>
      <c r="C26" s="4"/>
      <c r="D26" s="41"/>
      <c r="E26" s="44"/>
      <c r="F26" s="47"/>
      <c r="G26" s="44"/>
      <c r="H26" s="44"/>
    </row>
    <row r="27" spans="1:8" x14ac:dyDescent="0.25">
      <c r="A27" s="1" t="s">
        <v>90</v>
      </c>
      <c r="B27" s="1"/>
      <c r="C27" s="4"/>
      <c r="D27" s="42"/>
      <c r="E27" s="45"/>
      <c r="F27" s="48"/>
      <c r="G27" s="45"/>
      <c r="H27" s="45"/>
    </row>
  </sheetData>
  <mergeCells count="13">
    <mergeCell ref="A1:H1"/>
    <mergeCell ref="A4:H4"/>
    <mergeCell ref="A5:H5"/>
    <mergeCell ref="A7:H7"/>
    <mergeCell ref="A13:H13"/>
    <mergeCell ref="A2:H2"/>
    <mergeCell ref="A3:H3"/>
    <mergeCell ref="A18:H18"/>
    <mergeCell ref="D24:D27"/>
    <mergeCell ref="E24:E27"/>
    <mergeCell ref="F24:F27"/>
    <mergeCell ref="G24:G27"/>
    <mergeCell ref="H24:H27"/>
  </mergeCells>
  <phoneticPr fontId="7" type="noConversion"/>
  <pageMargins left="0.11811023622047245" right="0.11811023622047245"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A45D2-D95C-4D67-B994-8F4161556AC1}">
  <dimension ref="A1:K46"/>
  <sheetViews>
    <sheetView tabSelected="1" zoomScale="80" zoomScaleNormal="80" workbookViewId="0">
      <selection activeCell="B32" sqref="B32:B35"/>
    </sheetView>
  </sheetViews>
  <sheetFormatPr baseColWidth="10" defaultRowHeight="14.25" x14ac:dyDescent="0.25"/>
  <cols>
    <col min="1" max="1" width="36.140625" style="8" customWidth="1"/>
    <col min="2" max="2" width="26.42578125" style="8" customWidth="1"/>
    <col min="3" max="3" width="33"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49" t="s">
        <v>69</v>
      </c>
      <c r="B1" s="49"/>
      <c r="C1" s="49"/>
      <c r="D1" s="49"/>
      <c r="E1" s="49"/>
      <c r="F1" s="49"/>
      <c r="G1" s="49"/>
      <c r="H1" s="49"/>
      <c r="I1" s="49"/>
      <c r="J1" s="49"/>
    </row>
    <row r="2" spans="1:10" ht="18" x14ac:dyDescent="0.25">
      <c r="A2" s="49" t="s">
        <v>70</v>
      </c>
      <c r="B2" s="49"/>
      <c r="C2" s="49"/>
      <c r="D2" s="49"/>
      <c r="E2" s="49"/>
      <c r="F2" s="49"/>
      <c r="G2" s="49"/>
      <c r="H2" s="49"/>
      <c r="I2" s="49"/>
      <c r="J2" s="49"/>
    </row>
    <row r="3" spans="1:10" ht="15" x14ac:dyDescent="0.25">
      <c r="A3" s="32" t="s">
        <v>99</v>
      </c>
      <c r="B3" s="32"/>
      <c r="C3" s="32"/>
      <c r="D3" s="32"/>
      <c r="E3" s="32"/>
      <c r="F3" s="32"/>
      <c r="G3" s="32"/>
      <c r="H3" s="32"/>
      <c r="I3" s="32"/>
      <c r="J3" s="32"/>
    </row>
    <row r="4" spans="1:10" ht="15" x14ac:dyDescent="0.25">
      <c r="A4" s="32" t="s">
        <v>11</v>
      </c>
      <c r="B4" s="32"/>
      <c r="C4" s="32"/>
      <c r="D4" s="32"/>
      <c r="E4" s="32"/>
      <c r="F4" s="32"/>
      <c r="G4" s="32"/>
      <c r="H4" s="32"/>
      <c r="I4" s="32"/>
      <c r="J4" s="32"/>
    </row>
    <row r="5" spans="1:10" ht="15" x14ac:dyDescent="0.25">
      <c r="A5" s="69" t="s">
        <v>78</v>
      </c>
      <c r="B5" s="69"/>
      <c r="C5" s="69"/>
      <c r="D5" s="69"/>
      <c r="E5" s="69"/>
      <c r="F5" s="69"/>
      <c r="G5" s="69"/>
      <c r="H5" s="69"/>
      <c r="I5" s="69"/>
      <c r="J5" s="69"/>
    </row>
    <row r="6" spans="1:10" ht="15.75" thickBot="1" x14ac:dyDescent="0.3">
      <c r="A6" s="9"/>
      <c r="B6" s="9"/>
      <c r="C6" s="9"/>
      <c r="D6" s="9"/>
      <c r="E6" s="9"/>
      <c r="F6" s="9"/>
      <c r="G6" s="9"/>
      <c r="H6" s="9"/>
      <c r="I6" s="9"/>
      <c r="J6" s="9"/>
    </row>
    <row r="7" spans="1:10" ht="15" x14ac:dyDescent="0.25">
      <c r="A7" s="70" t="s">
        <v>46</v>
      </c>
      <c r="B7" s="71"/>
      <c r="C7" s="71"/>
      <c r="D7" s="71"/>
      <c r="E7" s="71"/>
      <c r="F7" s="71"/>
      <c r="G7" s="71"/>
      <c r="H7" s="71"/>
      <c r="I7" s="71"/>
      <c r="J7" s="72"/>
    </row>
    <row r="8" spans="1:10" ht="15" x14ac:dyDescent="0.25">
      <c r="A8" s="73" t="s">
        <v>50</v>
      </c>
      <c r="B8" s="74"/>
      <c r="C8" s="75" t="s">
        <v>71</v>
      </c>
      <c r="D8" s="75"/>
      <c r="E8" s="75"/>
      <c r="F8" s="75"/>
      <c r="G8" s="75"/>
      <c r="H8" s="75"/>
      <c r="I8" s="75"/>
      <c r="J8" s="76"/>
    </row>
    <row r="9" spans="1:10" ht="15" x14ac:dyDescent="0.25">
      <c r="A9" s="57" t="s">
        <v>47</v>
      </c>
      <c r="B9" s="58"/>
      <c r="C9" s="59" t="s">
        <v>93</v>
      </c>
      <c r="D9" s="59"/>
      <c r="E9" s="59"/>
      <c r="F9" s="59"/>
      <c r="G9" s="59"/>
      <c r="H9" s="59"/>
      <c r="I9" s="59"/>
      <c r="J9" s="60"/>
    </row>
    <row r="10" spans="1:10" ht="15" x14ac:dyDescent="0.25">
      <c r="A10" s="57" t="s">
        <v>48</v>
      </c>
      <c r="B10" s="58"/>
      <c r="C10" s="59" t="s">
        <v>94</v>
      </c>
      <c r="D10" s="59"/>
      <c r="E10" s="59"/>
      <c r="F10" s="59"/>
      <c r="G10" s="59"/>
      <c r="H10" s="59"/>
      <c r="I10" s="59"/>
      <c r="J10" s="60"/>
    </row>
    <row r="11" spans="1:10" ht="15" x14ac:dyDescent="0.25">
      <c r="A11" s="57" t="s">
        <v>49</v>
      </c>
      <c r="B11" s="58"/>
      <c r="C11" s="59" t="s">
        <v>95</v>
      </c>
      <c r="D11" s="59"/>
      <c r="E11" s="59"/>
      <c r="F11" s="59"/>
      <c r="G11" s="59"/>
      <c r="H11" s="59"/>
      <c r="I11" s="59"/>
      <c r="J11" s="60"/>
    </row>
    <row r="12" spans="1:10" ht="15" customHeight="1" x14ac:dyDescent="0.25">
      <c r="A12" s="57" t="s">
        <v>51</v>
      </c>
      <c r="B12" s="58"/>
      <c r="C12" s="59"/>
      <c r="D12" s="59"/>
      <c r="E12" s="59"/>
      <c r="F12" s="59"/>
      <c r="G12" s="59"/>
      <c r="H12" s="59"/>
      <c r="I12" s="59"/>
      <c r="J12" s="60"/>
    </row>
    <row r="13" spans="1:10" ht="15" customHeight="1" x14ac:dyDescent="0.25">
      <c r="A13" s="57" t="s">
        <v>13</v>
      </c>
      <c r="B13" s="58"/>
      <c r="C13" s="61" t="s">
        <v>96</v>
      </c>
      <c r="D13" s="61"/>
      <c r="E13" s="61"/>
      <c r="F13" s="61"/>
      <c r="G13" s="61"/>
      <c r="H13" s="61"/>
      <c r="I13" s="61"/>
      <c r="J13" s="62"/>
    </row>
    <row r="14" spans="1:10" x14ac:dyDescent="0.25">
      <c r="A14" s="57" t="s">
        <v>91</v>
      </c>
      <c r="B14" s="58"/>
      <c r="C14" s="61" t="s">
        <v>97</v>
      </c>
      <c r="D14" s="61"/>
      <c r="E14" s="61"/>
      <c r="F14" s="61"/>
      <c r="G14" s="61"/>
      <c r="H14" s="61"/>
      <c r="I14" s="61"/>
      <c r="J14" s="62"/>
    </row>
    <row r="15" spans="1:10" x14ac:dyDescent="0.25">
      <c r="A15" s="57" t="s">
        <v>14</v>
      </c>
      <c r="B15" s="58"/>
      <c r="C15" s="61" t="s">
        <v>98</v>
      </c>
      <c r="D15" s="61"/>
      <c r="E15" s="61"/>
      <c r="F15" s="61"/>
      <c r="G15" s="61"/>
      <c r="H15" s="61"/>
      <c r="I15" s="61"/>
      <c r="J15" s="62"/>
    </row>
    <row r="16" spans="1:10" ht="15.75" thickBot="1" x14ac:dyDescent="0.3">
      <c r="A16" s="77" t="s">
        <v>52</v>
      </c>
      <c r="B16" s="78"/>
      <c r="C16" s="63"/>
      <c r="D16" s="63"/>
      <c r="E16" s="63"/>
      <c r="F16" s="63"/>
      <c r="G16" s="63"/>
      <c r="H16" s="63"/>
      <c r="I16" s="63"/>
      <c r="J16" s="64"/>
    </row>
    <row r="17" spans="1:11" ht="15" x14ac:dyDescent="0.25">
      <c r="C17" s="32"/>
      <c r="D17" s="32"/>
      <c r="E17" s="32"/>
      <c r="F17" s="32"/>
      <c r="G17" s="32"/>
      <c r="H17" s="32"/>
      <c r="I17" s="32"/>
      <c r="J17" s="32"/>
    </row>
    <row r="18" spans="1:11" ht="15" x14ac:dyDescent="0.25">
      <c r="A18" s="9"/>
      <c r="B18" s="9"/>
      <c r="C18" s="9"/>
      <c r="D18" s="9"/>
      <c r="E18" s="9"/>
      <c r="F18" s="9"/>
      <c r="G18" s="9"/>
      <c r="H18" s="9"/>
      <c r="I18" s="9"/>
      <c r="J18" s="9"/>
    </row>
    <row r="19" spans="1:11" ht="15.75" x14ac:dyDescent="0.25">
      <c r="A19" s="37" t="s">
        <v>5</v>
      </c>
      <c r="B19" s="38"/>
      <c r="C19" s="38"/>
      <c r="D19" s="38"/>
      <c r="E19" s="38"/>
      <c r="F19" s="38"/>
      <c r="G19" s="38"/>
      <c r="H19" s="38"/>
      <c r="I19" s="38"/>
      <c r="J19" s="39"/>
    </row>
    <row r="20" spans="1:11" ht="30" x14ac:dyDescent="0.25">
      <c r="A20" s="5" t="s">
        <v>23</v>
      </c>
      <c r="B20" s="5" t="s">
        <v>53</v>
      </c>
      <c r="C20" s="5" t="s">
        <v>26</v>
      </c>
      <c r="D20" s="5" t="s">
        <v>92</v>
      </c>
      <c r="E20" s="5" t="s">
        <v>27</v>
      </c>
      <c r="F20" s="5" t="s">
        <v>64</v>
      </c>
      <c r="G20" s="5" t="s">
        <v>2</v>
      </c>
      <c r="H20" s="5" t="s">
        <v>16</v>
      </c>
      <c r="I20" s="5" t="s">
        <v>3</v>
      </c>
      <c r="J20" s="5" t="s">
        <v>4</v>
      </c>
      <c r="K20" s="15" t="s">
        <v>63</v>
      </c>
    </row>
    <row r="21" spans="1:11" ht="42.75" x14ac:dyDescent="0.25">
      <c r="A21" s="6" t="str">
        <f>'UO1'!A9</f>
        <v>PC Option 1</v>
      </c>
      <c r="B21" s="6" t="s">
        <v>100</v>
      </c>
      <c r="C21" s="6" t="s">
        <v>101</v>
      </c>
      <c r="D21" s="4"/>
      <c r="E21" s="7">
        <v>11</v>
      </c>
      <c r="F21" s="10">
        <f>'UO1'!E9</f>
        <v>0</v>
      </c>
      <c r="G21" s="28">
        <f>F21*E21</f>
        <v>0</v>
      </c>
      <c r="H21" s="79">
        <v>0.2</v>
      </c>
      <c r="I21" s="28">
        <f>G21*H21</f>
        <v>0</v>
      </c>
      <c r="J21" s="28">
        <f>I21+G21</f>
        <v>0</v>
      </c>
    </row>
    <row r="22" spans="1:11" x14ac:dyDescent="0.25">
      <c r="A22" s="4" t="str">
        <f>'UO1'!A10</f>
        <v>PC Option 2</v>
      </c>
      <c r="B22" s="4"/>
      <c r="C22" s="4"/>
      <c r="D22" s="4"/>
      <c r="E22" s="20">
        <v>0</v>
      </c>
      <c r="F22" s="21">
        <f>'UO1'!E10</f>
        <v>0</v>
      </c>
      <c r="G22" s="22">
        <f t="shared" ref="G22:G31" si="0">F22*E22</f>
        <v>0</v>
      </c>
      <c r="H22" s="23">
        <v>0.2</v>
      </c>
      <c r="I22" s="22">
        <f t="shared" ref="I22:I31" si="1">G22*H22</f>
        <v>0</v>
      </c>
      <c r="J22" s="22">
        <f t="shared" ref="J22:J32" si="2">I22+G22</f>
        <v>0</v>
      </c>
    </row>
    <row r="23" spans="1:11" x14ac:dyDescent="0.25">
      <c r="A23" s="4" t="str">
        <f>'UO1'!A11</f>
        <v>PC Option 3</v>
      </c>
      <c r="B23" s="4"/>
      <c r="C23" s="4"/>
      <c r="D23" s="4"/>
      <c r="E23" s="20">
        <v>0</v>
      </c>
      <c r="F23" s="21">
        <f>'UO1'!E11</f>
        <v>0</v>
      </c>
      <c r="G23" s="22">
        <f t="shared" si="0"/>
        <v>0</v>
      </c>
      <c r="H23" s="23">
        <v>0.2</v>
      </c>
      <c r="I23" s="22">
        <f t="shared" si="1"/>
        <v>0</v>
      </c>
      <c r="J23" s="22">
        <f t="shared" si="2"/>
        <v>0</v>
      </c>
    </row>
    <row r="24" spans="1:11" ht="156.75" x14ac:dyDescent="0.25">
      <c r="A24" s="6" t="str">
        <f>'UO1'!A12</f>
        <v>PC Option 4</v>
      </c>
      <c r="B24" s="1" t="s">
        <v>65</v>
      </c>
      <c r="C24" s="95" t="s">
        <v>104</v>
      </c>
      <c r="D24" s="4"/>
      <c r="E24" s="7">
        <v>37</v>
      </c>
      <c r="F24" s="10">
        <f>'UO1'!E12</f>
        <v>0</v>
      </c>
      <c r="G24" s="2">
        <f t="shared" si="0"/>
        <v>0</v>
      </c>
      <c r="H24" s="3">
        <v>0.2</v>
      </c>
      <c r="I24" s="2">
        <f t="shared" si="1"/>
        <v>0</v>
      </c>
      <c r="J24" s="2">
        <f t="shared" si="2"/>
        <v>0</v>
      </c>
    </row>
    <row r="25" spans="1:11" ht="28.5" x14ac:dyDescent="0.25">
      <c r="A25" s="1" t="str">
        <f>'UO1'!A15</f>
        <v>Imprimante scanner couleur</v>
      </c>
      <c r="B25" s="1" t="s">
        <v>75</v>
      </c>
      <c r="C25" s="1" t="s">
        <v>76</v>
      </c>
      <c r="D25" s="4"/>
      <c r="E25" s="7">
        <v>1</v>
      </c>
      <c r="F25" s="10">
        <f>'UO1'!E15</f>
        <v>0</v>
      </c>
      <c r="G25" s="2">
        <f t="shared" si="0"/>
        <v>0</v>
      </c>
      <c r="H25" s="3">
        <v>0.2</v>
      </c>
      <c r="I25" s="2">
        <f t="shared" si="1"/>
        <v>0</v>
      </c>
      <c r="J25" s="2">
        <f t="shared" si="2"/>
        <v>0</v>
      </c>
    </row>
    <row r="26" spans="1:11" ht="57" x14ac:dyDescent="0.25">
      <c r="A26" s="6" t="str">
        <f>'UO1'!A16</f>
        <v>Imprimante Noir et blanc</v>
      </c>
      <c r="B26" s="1" t="s">
        <v>24</v>
      </c>
      <c r="C26" s="1" t="s">
        <v>77</v>
      </c>
      <c r="D26" s="4"/>
      <c r="E26" s="7">
        <v>5</v>
      </c>
      <c r="F26" s="10">
        <f>'UO1'!E16</f>
        <v>0</v>
      </c>
      <c r="G26" s="28">
        <f t="shared" si="0"/>
        <v>0</v>
      </c>
      <c r="H26" s="79">
        <v>0.2</v>
      </c>
      <c r="I26" s="28">
        <f t="shared" si="1"/>
        <v>0</v>
      </c>
      <c r="J26" s="28">
        <f t="shared" si="2"/>
        <v>0</v>
      </c>
    </row>
    <row r="27" spans="1:11" ht="28.5" x14ac:dyDescent="0.25">
      <c r="A27" s="6" t="str">
        <f>'UO1'!A17</f>
        <v xml:space="preserve">Écran déporté </v>
      </c>
      <c r="B27" s="6" t="s">
        <v>75</v>
      </c>
      <c r="C27" s="1" t="s">
        <v>102</v>
      </c>
      <c r="D27" s="4"/>
      <c r="E27" s="7">
        <v>1</v>
      </c>
      <c r="F27" s="10">
        <f>'UO1'!E17</f>
        <v>0</v>
      </c>
      <c r="G27" s="28">
        <f t="shared" si="0"/>
        <v>0</v>
      </c>
      <c r="H27" s="79">
        <v>0.2</v>
      </c>
      <c r="I27" s="28">
        <f t="shared" si="1"/>
        <v>0</v>
      </c>
      <c r="J27" s="28">
        <f t="shared" si="2"/>
        <v>0</v>
      </c>
    </row>
    <row r="28" spans="1:11" ht="71.25" x14ac:dyDescent="0.25">
      <c r="A28" s="1" t="str">
        <f>'UO1'!A20</f>
        <v>Vidéoprojecteur</v>
      </c>
      <c r="B28" s="1" t="s">
        <v>24</v>
      </c>
      <c r="C28" s="1" t="s">
        <v>72</v>
      </c>
      <c r="D28" s="4"/>
      <c r="E28" s="7">
        <v>5</v>
      </c>
      <c r="F28" s="10">
        <f>'UO1'!E20</f>
        <v>0</v>
      </c>
      <c r="G28" s="28">
        <f t="shared" si="0"/>
        <v>0</v>
      </c>
      <c r="H28" s="79">
        <v>0.2</v>
      </c>
      <c r="I28" s="28">
        <f t="shared" si="1"/>
        <v>0</v>
      </c>
      <c r="J28" s="28">
        <f t="shared" si="2"/>
        <v>0</v>
      </c>
    </row>
    <row r="29" spans="1:11" ht="49.5" customHeight="1" x14ac:dyDescent="0.25">
      <c r="A29" s="1" t="str">
        <f>'UO1'!A21</f>
        <v xml:space="preserve">Télécommandes de présentations – pointeur </v>
      </c>
      <c r="B29" s="1" t="s">
        <v>24</v>
      </c>
      <c r="C29" s="1" t="s">
        <v>73</v>
      </c>
      <c r="D29" s="4"/>
      <c r="E29" s="7">
        <v>12</v>
      </c>
      <c r="F29" s="10">
        <f>'UO1'!E21</f>
        <v>0</v>
      </c>
      <c r="G29" s="2">
        <f t="shared" si="0"/>
        <v>0</v>
      </c>
      <c r="H29" s="3">
        <v>0.2</v>
      </c>
      <c r="I29" s="2">
        <f t="shared" si="1"/>
        <v>0</v>
      </c>
      <c r="J29" s="2">
        <f t="shared" si="2"/>
        <v>0</v>
      </c>
    </row>
    <row r="30" spans="1:11" ht="42.75" x14ac:dyDescent="0.25">
      <c r="A30" s="1" t="str">
        <f>'UO1'!A22</f>
        <v>Casque</v>
      </c>
      <c r="B30" s="1"/>
      <c r="C30" s="1" t="s">
        <v>103</v>
      </c>
      <c r="D30" s="4"/>
      <c r="E30" s="7">
        <v>12</v>
      </c>
      <c r="F30" s="10">
        <f>'UO1'!E22</f>
        <v>0</v>
      </c>
      <c r="G30" s="2">
        <f t="shared" si="0"/>
        <v>0</v>
      </c>
      <c r="H30" s="3">
        <v>0.2</v>
      </c>
      <c r="I30" s="2">
        <f t="shared" si="1"/>
        <v>0</v>
      </c>
      <c r="J30" s="2">
        <f t="shared" si="2"/>
        <v>0</v>
      </c>
    </row>
    <row r="31" spans="1:11" x14ac:dyDescent="0.25">
      <c r="A31" s="4" t="str">
        <f>'UO1'!A23</f>
        <v>Clé USB</v>
      </c>
      <c r="B31" s="4"/>
      <c r="C31" s="4"/>
      <c r="D31" s="4"/>
      <c r="E31" s="20">
        <v>0</v>
      </c>
      <c r="F31" s="21">
        <f>'UO1'!E23</f>
        <v>0</v>
      </c>
      <c r="G31" s="22">
        <f t="shared" si="0"/>
        <v>0</v>
      </c>
      <c r="H31" s="23">
        <v>0.2</v>
      </c>
      <c r="I31" s="22">
        <f t="shared" si="1"/>
        <v>0</v>
      </c>
      <c r="J31" s="22">
        <f t="shared" si="2"/>
        <v>0</v>
      </c>
    </row>
    <row r="32" spans="1:11" x14ac:dyDescent="0.25">
      <c r="A32" s="6" t="str">
        <f>'UO1'!A24</f>
        <v xml:space="preserve">Rallonges électriques </v>
      </c>
      <c r="B32" s="50"/>
      <c r="C32" s="80" t="s">
        <v>66</v>
      </c>
      <c r="D32" s="80" t="s">
        <v>45</v>
      </c>
      <c r="E32" s="81">
        <v>1</v>
      </c>
      <c r="F32" s="82">
        <f>'UO1'!E24</f>
        <v>0</v>
      </c>
      <c r="G32" s="83">
        <f>F32*E32</f>
        <v>0</v>
      </c>
      <c r="H32" s="84">
        <v>0.2</v>
      </c>
      <c r="I32" s="83">
        <f>G32*H32</f>
        <v>0</v>
      </c>
      <c r="J32" s="83">
        <f t="shared" si="2"/>
        <v>0</v>
      </c>
    </row>
    <row r="33" spans="1:11" x14ac:dyDescent="0.25">
      <c r="A33" s="6" t="str">
        <f>'UO1'!A25</f>
        <v xml:space="preserve">Multiprises </v>
      </c>
      <c r="B33" s="51"/>
      <c r="C33" s="85"/>
      <c r="D33" s="85"/>
      <c r="E33" s="86"/>
      <c r="F33" s="87"/>
      <c r="G33" s="88"/>
      <c r="H33" s="89"/>
      <c r="I33" s="88"/>
      <c r="J33" s="88"/>
    </row>
    <row r="34" spans="1:11" x14ac:dyDescent="0.25">
      <c r="A34" s="6" t="str">
        <f>'UO1'!A26</f>
        <v xml:space="preserve">Câbles VGA </v>
      </c>
      <c r="B34" s="51"/>
      <c r="C34" s="85"/>
      <c r="D34" s="85"/>
      <c r="E34" s="86"/>
      <c r="F34" s="87"/>
      <c r="G34" s="88"/>
      <c r="H34" s="89"/>
      <c r="I34" s="88"/>
      <c r="J34" s="88"/>
    </row>
    <row r="35" spans="1:11" x14ac:dyDescent="0.25">
      <c r="A35" s="6" t="str">
        <f>'UO1'!A27</f>
        <v xml:space="preserve">Câbles HDMI </v>
      </c>
      <c r="B35" s="52"/>
      <c r="C35" s="90"/>
      <c r="D35" s="90"/>
      <c r="E35" s="91"/>
      <c r="F35" s="92"/>
      <c r="G35" s="93"/>
      <c r="H35" s="94"/>
      <c r="I35" s="93"/>
      <c r="J35" s="93"/>
    </row>
    <row r="36" spans="1:11" ht="15" x14ac:dyDescent="0.25">
      <c r="A36" s="65" t="s">
        <v>62</v>
      </c>
      <c r="B36" s="66"/>
      <c r="C36" s="66"/>
      <c r="D36" s="66"/>
      <c r="E36" s="66"/>
      <c r="F36" s="66"/>
      <c r="G36" s="24">
        <f>SUM(G21:G35)</f>
        <v>0</v>
      </c>
      <c r="H36" s="25">
        <f>H32</f>
        <v>0.2</v>
      </c>
      <c r="I36" s="24">
        <f>G36*0.2</f>
        <v>0</v>
      </c>
      <c r="J36" s="26">
        <f>I36+G36</f>
        <v>0</v>
      </c>
      <c r="K36" s="16">
        <f>SUM(J21:J35)</f>
        <v>0</v>
      </c>
    </row>
    <row r="37" spans="1:11" ht="15.75" x14ac:dyDescent="0.25">
      <c r="A37" s="37" t="s">
        <v>7</v>
      </c>
      <c r="B37" s="38"/>
      <c r="C37" s="38"/>
      <c r="D37" s="38"/>
      <c r="E37" s="38"/>
      <c r="F37" s="38"/>
      <c r="G37" s="38"/>
      <c r="H37" s="38"/>
      <c r="I37" s="38"/>
      <c r="J37" s="39"/>
    </row>
    <row r="38" spans="1:11" ht="30" x14ac:dyDescent="0.25">
      <c r="A38" s="53" t="s">
        <v>54</v>
      </c>
      <c r="B38" s="54"/>
      <c r="C38" s="55"/>
      <c r="D38" s="5" t="s">
        <v>60</v>
      </c>
      <c r="E38" s="5" t="s">
        <v>27</v>
      </c>
      <c r="F38" s="5" t="s">
        <v>64</v>
      </c>
      <c r="G38" s="5" t="s">
        <v>2</v>
      </c>
      <c r="H38" s="5" t="s">
        <v>16</v>
      </c>
      <c r="I38" s="5" t="s">
        <v>3</v>
      </c>
      <c r="J38" s="5" t="s">
        <v>4</v>
      </c>
    </row>
    <row r="39" spans="1:11" x14ac:dyDescent="0.25">
      <c r="A39" s="56" t="str">
        <f>BPU!B8</f>
        <v>Prestation d’installation et de démontage du dispositif</v>
      </c>
      <c r="B39" s="56"/>
      <c r="C39" s="56"/>
      <c r="D39" s="1" t="str">
        <f>BPU!C8</f>
        <v>Forfait par concours</v>
      </c>
      <c r="E39" s="7">
        <v>1</v>
      </c>
      <c r="F39" s="10">
        <f>BPU!D8</f>
        <v>0</v>
      </c>
      <c r="G39" s="2">
        <f>F39*E39</f>
        <v>0</v>
      </c>
      <c r="H39" s="3">
        <v>0.2</v>
      </c>
      <c r="I39" s="2">
        <f>G39*H39</f>
        <v>0</v>
      </c>
      <c r="J39" s="2">
        <f>I39+G39</f>
        <v>0</v>
      </c>
    </row>
    <row r="40" spans="1:11" ht="15.75" x14ac:dyDescent="0.25">
      <c r="A40" s="37" t="s">
        <v>9</v>
      </c>
      <c r="B40" s="38"/>
      <c r="C40" s="38"/>
      <c r="D40" s="38"/>
      <c r="E40" s="38"/>
      <c r="F40" s="38"/>
      <c r="G40" s="38"/>
      <c r="H40" s="38"/>
      <c r="I40" s="38"/>
      <c r="J40" s="39"/>
    </row>
    <row r="41" spans="1:11" ht="60" x14ac:dyDescent="0.25">
      <c r="A41" s="53" t="s">
        <v>54</v>
      </c>
      <c r="B41" s="54"/>
      <c r="C41" s="55"/>
      <c r="D41" s="5" t="s">
        <v>60</v>
      </c>
      <c r="E41" s="5" t="s">
        <v>79</v>
      </c>
      <c r="F41" s="5" t="s">
        <v>64</v>
      </c>
      <c r="G41" s="5" t="s">
        <v>2</v>
      </c>
      <c r="H41" s="5" t="s">
        <v>16</v>
      </c>
      <c r="I41" s="5" t="s">
        <v>3</v>
      </c>
      <c r="J41" s="5" t="s">
        <v>4</v>
      </c>
    </row>
    <row r="42" spans="1:11" x14ac:dyDescent="0.25">
      <c r="A42" s="56" t="str">
        <f>BPU!B9</f>
        <v>Prestation d’assistance pendant les épreuves</v>
      </c>
      <c r="B42" s="56"/>
      <c r="C42" s="56"/>
      <c r="D42" s="1" t="str">
        <f>BPU!C9</f>
        <v>Forfait par concours et par jour</v>
      </c>
      <c r="E42" s="7">
        <v>6</v>
      </c>
      <c r="F42" s="10">
        <f>BPU!D9</f>
        <v>0</v>
      </c>
      <c r="G42" s="2">
        <f>F42*E42</f>
        <v>0</v>
      </c>
      <c r="H42" s="3">
        <v>0.2</v>
      </c>
      <c r="I42" s="2">
        <f>G42*H42</f>
        <v>0</v>
      </c>
      <c r="J42" s="2">
        <f>I42+G42</f>
        <v>0</v>
      </c>
    </row>
    <row r="43" spans="1:11" ht="15.75" x14ac:dyDescent="0.25">
      <c r="A43" s="37" t="s">
        <v>12</v>
      </c>
      <c r="B43" s="38"/>
      <c r="C43" s="38"/>
      <c r="D43" s="38"/>
      <c r="E43" s="38"/>
      <c r="F43" s="38"/>
      <c r="G43" s="38"/>
      <c r="H43" s="38"/>
      <c r="I43" s="38"/>
      <c r="J43" s="39"/>
    </row>
    <row r="44" spans="1:11" ht="45" x14ac:dyDescent="0.25">
      <c r="A44" s="53" t="s">
        <v>54</v>
      </c>
      <c r="B44" s="54"/>
      <c r="C44" s="55"/>
      <c r="D44" s="5" t="s">
        <v>60</v>
      </c>
      <c r="E44" s="5" t="s">
        <v>80</v>
      </c>
      <c r="F44" s="5" t="s">
        <v>64</v>
      </c>
      <c r="G44" s="5" t="s">
        <v>2</v>
      </c>
      <c r="H44" s="5" t="s">
        <v>16</v>
      </c>
      <c r="I44" s="5" t="s">
        <v>3</v>
      </c>
      <c r="J44" s="5" t="s">
        <v>4</v>
      </c>
    </row>
    <row r="45" spans="1:11" ht="29.25" thickBot="1" x14ac:dyDescent="0.3">
      <c r="A45" s="56" t="str">
        <f>BPU!B10</f>
        <v>Prestation de sauvegarde de données pendant 1 mois</v>
      </c>
      <c r="B45" s="56"/>
      <c r="C45" s="56"/>
      <c r="D45" s="1" t="str">
        <f>BPU!C10</f>
        <v>Forfait par concours pour 1 mois de sauvegarde</v>
      </c>
      <c r="E45" s="27">
        <v>2</v>
      </c>
      <c r="F45" s="12">
        <f>BPU!D10</f>
        <v>0</v>
      </c>
      <c r="G45" s="13">
        <f>F45*E45</f>
        <v>0</v>
      </c>
      <c r="H45" s="14">
        <v>0.2</v>
      </c>
      <c r="I45" s="13">
        <f>G45*H45</f>
        <v>0</v>
      </c>
      <c r="J45" s="13">
        <f>I45+G45</f>
        <v>0</v>
      </c>
    </row>
    <row r="46" spans="1:11" ht="21" thickBot="1" x14ac:dyDescent="0.3">
      <c r="E46" s="67" t="s">
        <v>61</v>
      </c>
      <c r="F46" s="68"/>
      <c r="G46" s="29">
        <f>G45+G42+G39+G36</f>
        <v>0</v>
      </c>
      <c r="H46" s="30">
        <f>H45</f>
        <v>0.2</v>
      </c>
      <c r="I46" s="29">
        <f>G46*0.2</f>
        <v>0</v>
      </c>
      <c r="J46" s="31">
        <f>I46+G46</f>
        <v>0</v>
      </c>
      <c r="K46" s="16">
        <f>J45+J42+J39+J36</f>
        <v>0</v>
      </c>
    </row>
  </sheetData>
  <mergeCells count="46">
    <mergeCell ref="E46:F46"/>
    <mergeCell ref="A1:J1"/>
    <mergeCell ref="A3:J3"/>
    <mergeCell ref="A4:J4"/>
    <mergeCell ref="A5:J5"/>
    <mergeCell ref="A19:J19"/>
    <mergeCell ref="A7:J7"/>
    <mergeCell ref="A8:B8"/>
    <mergeCell ref="A9:B9"/>
    <mergeCell ref="C8:J8"/>
    <mergeCell ref="C17:J17"/>
    <mergeCell ref="A14:B14"/>
    <mergeCell ref="A15:B15"/>
    <mergeCell ref="A16:B16"/>
    <mergeCell ref="C9:J9"/>
    <mergeCell ref="A10:B10"/>
    <mergeCell ref="C10:J10"/>
    <mergeCell ref="A11:B11"/>
    <mergeCell ref="A12:B12"/>
    <mergeCell ref="C11:J11"/>
    <mergeCell ref="C12:J12"/>
    <mergeCell ref="A42:C42"/>
    <mergeCell ref="A13:B13"/>
    <mergeCell ref="C13:J13"/>
    <mergeCell ref="C14:J14"/>
    <mergeCell ref="C15:J15"/>
    <mergeCell ref="C16:J16"/>
    <mergeCell ref="A36:F36"/>
    <mergeCell ref="C32:C35"/>
    <mergeCell ref="B32:B35"/>
    <mergeCell ref="A2:J2"/>
    <mergeCell ref="D32:D35"/>
    <mergeCell ref="A44:C44"/>
    <mergeCell ref="A43:J43"/>
    <mergeCell ref="A45:C45"/>
    <mergeCell ref="F32:F35"/>
    <mergeCell ref="G32:G35"/>
    <mergeCell ref="H32:H35"/>
    <mergeCell ref="I32:I35"/>
    <mergeCell ref="J32:J35"/>
    <mergeCell ref="E32:E35"/>
    <mergeCell ref="A37:J37"/>
    <mergeCell ref="A38:C38"/>
    <mergeCell ref="A39:C39"/>
    <mergeCell ref="A40:J40"/>
    <mergeCell ref="A41:C41"/>
  </mergeCells>
  <phoneticPr fontId="7" type="noConversion"/>
  <pageMargins left="0.11811023622047245" right="0.11811023622047245" top="0.7480314960629921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UO1</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Elisabeth Jurvilliers-Zuccaro</cp:lastModifiedBy>
  <cp:lastPrinted>2025-11-24T10:04:12Z</cp:lastPrinted>
  <dcterms:created xsi:type="dcterms:W3CDTF">2022-11-09T09:35:17Z</dcterms:created>
  <dcterms:modified xsi:type="dcterms:W3CDTF">2025-12-19T12:38:41Z</dcterms:modified>
</cp:coreProperties>
</file>